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1" documentId="13_ncr:1_{5A961AA5-D2E1-4892-B8E6-E72E26DD8FC9}" xr6:coauthVersionLast="47" xr6:coauthVersionMax="47" xr10:uidLastSave="{F33580D4-70C8-4CEF-AD54-77B2BF5B2C66}"/>
  <bookViews>
    <workbookView xWindow="-120" yWindow="-120" windowWidth="20730" windowHeight="11040" xr2:uid="{00000000-000D-0000-FFFF-FFFF00000000}"/>
  </bookViews>
  <sheets>
    <sheet name="Plan_612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7" i="1"/>
  <c r="A7" i="1" s="1"/>
  <c r="J3" i="1"/>
  <c r="F7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<sst xmlns="http://schemas.openxmlformats.org/spreadsheetml/2006/main" count="119" uniqueCount="91">
  <si>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</si>
  <si>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</si>
  <si>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</si>
  <si>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</si>
  <si>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</si>
  <si>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</si>
  <si>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</si>
  <si>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</si>
  <si>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</si>
  <si>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</si>
  <si>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</si>
  <si>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</si>
  <si>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</si>
  <si>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</si>
  <si>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</si>
  <si>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</si>
  <si>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</si>
  <si>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</si>
  <si>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</si>
  <si>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</si>
  <si>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</si>
  <si>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</si>
  <si>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</si>
  <si>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</si>
  <si>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</si>
  <si>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</si>
  <si>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</si>
  <si>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</si>
  <si>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</si>
  <si>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</si>
  <si>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</si>
  <si>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</si>
  <si>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</si>
  <si>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</si>
  <si>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</si>
  <si>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</si>
  <si>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</si>
  <si>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</si>
  <si>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</si>
  <si>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</si>
  <si>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</si>
  <si>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</si>
  <si>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</si>
  <si>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</si>
  <si>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</si>
  <si>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</si>
  <si>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</si>
  <si>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</si>
  <si>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</si>
  <si>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</si>
  <si>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</si>
  <si>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</si>
  <si>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</si>
  <si>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</si>
  <si>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</si>
  <si>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</si>
  <si>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</si>
  <si>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</si>
  <si>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</si>
  <si>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</si>
  <si>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</si>
  <si>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</si>
  <si>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</si>
  <si>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</si>
  <si>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 xml:space="preserve">          UNIDAD ADMINISTRATIVA ESPECIAL ALIMENTOS PARA APRENDER - UApA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</si>
  <si>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</si>
  <si>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</si>
  <si>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</si>
  <si>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</si>
  <si>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</si>
  <si>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</si>
  <si>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</si>
  <si>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</si>
  <si>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</si>
  <si>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240-05</t>
  </si>
  <si>
    <t>SUBDIRECTOR DE GESTIÓN CORPORATIVA</t>
  </si>
  <si>
    <t>Realizar el simulacro de emergencia para la prevención, preparación y respuesta ante emergencias</t>
  </si>
  <si>
    <t>Ejecutar el programa anual de SST para el mejoramiento continuo del SG-SST</t>
  </si>
  <si>
    <t>Desarrolar las capacitaciones en SST para contribuir la seguridad y calidad de vida de los funcionarios.</t>
  </si>
  <si>
    <t>Realizar los Examenes medicos ocupacionales (EMO) para el seguimiento de las condiciones de salud de los funcionarios</t>
  </si>
  <si>
    <t>Evaluar el cumplimiento de los Requisitos Legales para el cumplimiento de los estandares minimos del SG-SST</t>
  </si>
  <si>
    <t>Agendamiento  y Concepto Medico ocupacional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</si>
  <si>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</si>
  <si>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Informe, asistencia y fotos</t>
  </si>
  <si>
    <t>CÓDIGO ACTIVIDAD PAI</t>
  </si>
  <si>
    <t>RESULTADOS IDI 2023</t>
  </si>
  <si>
    <t>Número de trabajadores agendados/Número de trabajadores evaluados</t>
  </si>
  <si>
    <t>Número de actividades ejecutadas/Número de en total</t>
  </si>
  <si>
    <t>Número de capacitaciones realizadas/Número de capacitaciones planificadas</t>
  </si>
  <si>
    <t>Número de simulacros realizados/Número de simulacros planificados</t>
  </si>
  <si>
    <t>Número de requisitos legales en SST cumplidos/Número de requisitos legales en sst identificados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</si>
</sst>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104775</xdr:rowOff>
    </xdr:from>
    <xdr:to>
      <xdr:col>1</xdr:col>
      <xdr:colOff>1352550</xdr:colOff>
      <xdr:row>1</xdr:row>
      <xdr:rowOff>341561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4775"/>
          <a:ext cx="1304925" cy="6749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1"/>
  <sheetViews>
    <sheetView showGridLines="0" tabSelected="1" workbookViewId="0">
      <selection activeCell="J6" sqref="J6"/>
    </sheetView>
  </sheetViews>
  <sheetFormatPr baseColWidth="10" defaultColWidth="11.42578125" defaultRowHeight="15" x14ac:dyDescent="0.25"/>
  <cols>
    <col min="1" max="1" width="6" style="17" customWidth="1"/>
    <col min="2" max="2" width="30.42578125" style="11" customWidth="1"/>
    <col min="3" max="3" width="23.5703125" style="11" customWidth="1"/>
    <col min="4" max="4" width="10.28515625" style="11" customWidth="1"/>
    <col min="5" max="5" width="29.28515625" style="11" customWidth="1"/>
    <col min="6" max="6" width="11" style="11" customWidth="1"/>
    <col min="7" max="7" width="12.5703125" style="11" customWidth="1"/>
    <col min="8" max="9" width="11" style="11" customWidth="1"/>
    <col min="10" max="10" width="30.140625" style="11" customWidth="1"/>
    <col min="11" max="11" width="22.42578125" style="11" customWidth="1"/>
    <col min="12" max="26" width="11.5703125" style="11" customWidth="1"/>
    <col min="27" max="27" width="6.28515625" style="11" hidden="1" customWidth="1"/>
    <col min="28" max="28" width="5.42578125" style="11" hidden="1" customWidth="1"/>
    <col min="29" max="16384" width="11.42578125" style="11"/>
  </cols>
  <sheetData>
    <row r="1" spans="1:27" ht="34.5" customHeight="1" x14ac:dyDescent="0.25">
      <c r="A1" s="26"/>
      <c r="B1" s="27"/>
      <c r="C1" s="32" t="s">
        <v>64</v>
      </c>
      <c r="D1" s="32"/>
      <c r="E1" s="32"/>
      <c r="F1" s="32"/>
      <c r="G1" s="32"/>
      <c r="H1" s="32"/>
      <c r="I1" s="32"/>
      <c r="J1" s="32"/>
      <c r="K1" s="32"/>
    </row>
    <row r="2" spans="1:27" ht="34.5" customHeight="1" x14ac:dyDescent="0.25">
      <c r="A2" s="28"/>
      <c r="B2" s="29"/>
      <c r="C2" s="32"/>
      <c r="D2" s="32"/>
      <c r="E2" s="32"/>
      <c r="F2" s="32"/>
      <c r="G2" s="32"/>
      <c r="H2" s="32"/>
      <c r="I2" s="32"/>
      <c r="J2" s="32"/>
      <c r="K2" s="32"/>
    </row>
    <row r="3" spans="1:27" ht="23.45" customHeight="1" x14ac:dyDescent="0.25">
      <c r="A3" s="33" t="s">
        <v>65</v>
      </c>
      <c r="B3" s="33"/>
      <c r="C3" s="30" t="s">
        <v>39</v>
      </c>
      <c r="D3" s="30"/>
      <c r="E3" s="30"/>
      <c r="F3" s="30"/>
      <c r="G3" s="30"/>
      <c r="H3" s="30"/>
      <c r="I3" s="30"/>
      <c r="J3" s="31" t="str">
        <f>IF(C3="","",VLOOKUP(C3,Hoja2!$D$2:$F$20,2,0))</f>
        <v>Subd. Corporativa - Talento Humano</v>
      </c>
      <c r="K3" s="31"/>
    </row>
    <row r="4" spans="1:27" ht="27.75" customHeight="1" x14ac:dyDescent="0.25">
      <c r="A4" s="24" t="s">
        <v>82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27" ht="31.5" customHeight="1" x14ac:dyDescent="0.25"/>
    <row r="6" spans="1:27" ht="27" customHeight="1" x14ac:dyDescent="0.25">
      <c r="A6" s="12" t="s">
        <v>0</v>
      </c>
      <c r="B6" s="12" t="s">
        <v>1</v>
      </c>
      <c r="C6" s="12" t="s">
        <v>2</v>
      </c>
      <c r="D6" s="12" t="s">
        <v>84</v>
      </c>
      <c r="E6" s="12" t="s">
        <v>16</v>
      </c>
      <c r="F6" s="22" t="s">
        <v>85</v>
      </c>
      <c r="G6" s="12" t="s">
        <v>5</v>
      </c>
      <c r="H6" s="12" t="s">
        <v>3</v>
      </c>
      <c r="I6" s="12" t="s">
        <v>4</v>
      </c>
      <c r="J6" s="12" t="s">
        <v>73</v>
      </c>
      <c r="K6" s="12" t="s">
        <v>7</v>
      </c>
    </row>
    <row r="7" spans="1:27" ht="66.75" customHeight="1" x14ac:dyDescent="0.25">
      <c r="A7" s="19">
        <f>IF(AA7="","",AA7)</f>
        <v>1</v>
      </c>
      <c r="B7" s="20" t="s">
        <v>79</v>
      </c>
      <c r="C7" s="21" t="s">
        <v>86</v>
      </c>
      <c r="D7" s="25" t="s">
        <v>74</v>
      </c>
      <c r="E7" s="21" t="s">
        <v>45</v>
      </c>
      <c r="F7" s="21">
        <f>IF(E7="","",VLOOKUP(E7,Hoja2!$B$2:$F$20,5,0))</f>
        <v>89.8</v>
      </c>
      <c r="G7" s="21" t="s">
        <v>11</v>
      </c>
      <c r="H7" s="23">
        <v>45690</v>
      </c>
      <c r="I7" s="23">
        <v>46022</v>
      </c>
      <c r="J7" s="21" t="s">
        <v>81</v>
      </c>
      <c r="K7" s="21" t="s">
        <v>75</v>
      </c>
      <c r="AA7" s="11">
        <f>IF(B7="","",1)</f>
        <v>1</v>
      </c>
    </row>
    <row r="8" spans="1:27" ht="66.75" customHeight="1" x14ac:dyDescent="0.25">
      <c r="A8" s="19">
        <f>IF(AA8="","",AA7+1)</f>
        <v>2</v>
      </c>
      <c r="B8" s="20" t="s">
        <v>77</v>
      </c>
      <c r="C8" s="21" t="s">
        <v>87</v>
      </c>
      <c r="D8" s="25"/>
      <c r="E8" s="21" t="s">
        <v>45</v>
      </c>
      <c r="F8" s="21">
        <f>IF(E8="","",VLOOKUP(E8,Hoja2!$B$2:$F$20,5,0))</f>
        <v>89.8</v>
      </c>
      <c r="G8" s="21" t="s">
        <v>15</v>
      </c>
      <c r="H8" s="23">
        <v>45690</v>
      </c>
      <c r="I8" s="23">
        <v>46022</v>
      </c>
      <c r="J8" s="21" t="s">
        <v>83</v>
      </c>
      <c r="K8" s="21" t="s">
        <v>75</v>
      </c>
      <c r="AA8" s="11">
        <f t="shared" ref="AA8:AA21" si="0">IF(B8="","",1)</f>
        <v>1</v>
      </c>
    </row>
    <row r="9" spans="1:27" ht="77.25" customHeight="1" x14ac:dyDescent="0.25">
      <c r="A9" s="19">
        <f t="shared" ref="A9:A21" si="1">IF(AA9="","",A8+1)</f>
        <v>3</v>
      </c>
      <c r="B9" s="20" t="s">
        <v>78</v>
      </c>
      <c r="C9" s="21" t="s">
        <v>88</v>
      </c>
      <c r="D9" s="25"/>
      <c r="E9" s="21" t="s">
        <v>45</v>
      </c>
      <c r="F9" s="21">
        <f>IF(E9="","",VLOOKUP(E9,Hoja2!$B$2:$F$20,5,0))</f>
        <v>89.8</v>
      </c>
      <c r="G9" s="21" t="s">
        <v>11</v>
      </c>
      <c r="H9" s="23">
        <v>45690</v>
      </c>
      <c r="I9" s="23">
        <v>46022</v>
      </c>
      <c r="J9" s="21" t="s">
        <v>83</v>
      </c>
      <c r="K9" s="21" t="s">
        <v>75</v>
      </c>
      <c r="AA9" s="11">
        <f t="shared" si="0"/>
        <v>1</v>
      </c>
    </row>
    <row r="10" spans="1:27" ht="94.5" customHeight="1" x14ac:dyDescent="0.25">
      <c r="A10" s="19">
        <f t="shared" si="1"/>
        <v>4</v>
      </c>
      <c r="B10" s="20" t="s">
        <v>76</v>
      </c>
      <c r="C10" s="21" t="s">
        <v>89</v>
      </c>
      <c r="D10" s="25"/>
      <c r="E10" s="21" t="s">
        <v>45</v>
      </c>
      <c r="F10" s="21">
        <f>IF(E10="","",VLOOKUP(E10,Hoja2!$B$2:$F$20,5,0))</f>
        <v>89.8</v>
      </c>
      <c r="G10" s="21" t="s">
        <v>15</v>
      </c>
      <c r="H10" s="23">
        <v>45690</v>
      </c>
      <c r="I10" s="23">
        <v>46022</v>
      </c>
      <c r="J10" s="21" t="s">
        <v>83</v>
      </c>
      <c r="K10" s="21" t="s">
        <v>75</v>
      </c>
      <c r="AA10" s="11">
        <f t="shared" si="0"/>
        <v>1</v>
      </c>
    </row>
    <row r="11" spans="1:27" ht="89.25" customHeight="1" x14ac:dyDescent="0.25">
      <c r="A11" s="19">
        <f t="shared" si="1"/>
        <v>5</v>
      </c>
      <c r="B11" s="20" t="s">
        <v>80</v>
      </c>
      <c r="C11" s="21" t="s">
        <v>90</v>
      </c>
      <c r="D11" s="25"/>
      <c r="E11" s="21" t="s">
        <v>45</v>
      </c>
      <c r="F11" s="21">
        <f>IF(E11="","",VLOOKUP(E11,Hoja2!$B$2:$F$20,5,0))</f>
        <v>89.8</v>
      </c>
      <c r="G11" s="21" t="s">
        <v>15</v>
      </c>
      <c r="H11" s="23">
        <v>45690</v>
      </c>
      <c r="I11" s="23">
        <v>46022</v>
      </c>
      <c r="J11" s="21" t="s">
        <v>83</v>
      </c>
      <c r="K11" s="21" t="s">
        <v>75</v>
      </c>
      <c r="AA11" s="11">
        <f t="shared" si="0"/>
        <v>1</v>
      </c>
    </row>
    <row r="12" spans="1:27" ht="58.5" customHeight="1" x14ac:dyDescent="0.25">
      <c r="A12" s="18" t="str">
        <f t="shared" si="1"/>
        <v/>
      </c>
      <c r="B12" s="13"/>
      <c r="C12" s="13"/>
      <c r="D12" s="13"/>
      <c r="E12" s="13"/>
      <c r="F12" s="14" t="str">
        <f>IF(E12="","",VLOOKUP(E12,Hoja2!$B$2:$F$20,5,0))</f>
        <v/>
      </c>
      <c r="G12" s="15"/>
      <c r="H12" s="16"/>
      <c r="I12" s="16"/>
      <c r="J12" s="13"/>
      <c r="K12" s="13"/>
      <c r="AA12" s="11" t="str">
        <f t="shared" si="0"/>
        <v/>
      </c>
    </row>
    <row r="13" spans="1:27" ht="30.75" customHeight="1" x14ac:dyDescent="0.25">
      <c r="A13" s="18" t="str">
        <f t="shared" si="1"/>
        <v/>
      </c>
      <c r="B13" s="13"/>
      <c r="C13" s="13"/>
      <c r="D13" s="13"/>
      <c r="E13" s="13"/>
      <c r="F13" s="14" t="str">
        <f>IF(E13="","",VLOOKUP(E13,Hoja2!$B$2:$F$20,5,0))</f>
        <v/>
      </c>
      <c r="G13" s="15"/>
      <c r="H13" s="16"/>
      <c r="I13" s="16"/>
      <c r="J13" s="13"/>
      <c r="K13" s="13"/>
      <c r="AA13" s="11" t="str">
        <f t="shared" si="0"/>
        <v/>
      </c>
    </row>
    <row r="14" spans="1:27" ht="30.75" customHeight="1" x14ac:dyDescent="0.25">
      <c r="A14" s="18" t="str">
        <f t="shared" si="1"/>
        <v/>
      </c>
      <c r="B14" s="13"/>
      <c r="C14" s="13"/>
      <c r="D14" s="13"/>
      <c r="E14" s="13"/>
      <c r="F14" s="14" t="str">
        <f>IF(E14="","",VLOOKUP(E14,Hoja2!$B$2:$F$20,5,0))</f>
        <v/>
      </c>
      <c r="G14" s="15"/>
      <c r="H14" s="16"/>
      <c r="I14" s="16"/>
      <c r="J14" s="13"/>
      <c r="K14" s="13"/>
      <c r="AA14" s="11" t="str">
        <f t="shared" si="0"/>
        <v/>
      </c>
    </row>
    <row r="15" spans="1:27" ht="30.75" customHeight="1" x14ac:dyDescent="0.25">
      <c r="A15" s="18" t="str">
        <f t="shared" si="1"/>
        <v/>
      </c>
      <c r="B15" s="13"/>
      <c r="C15" s="13"/>
      <c r="D15" s="13"/>
      <c r="E15" s="13"/>
      <c r="F15" s="14" t="str">
        <f>IF(E15="","",VLOOKUP(E15,Hoja2!$B$2:$F$20,5,0))</f>
        <v/>
      </c>
      <c r="G15" s="15"/>
      <c r="H15" s="16"/>
      <c r="I15" s="16"/>
      <c r="J15" s="13"/>
      <c r="K15" s="13"/>
      <c r="AA15" s="11" t="str">
        <f t="shared" si="0"/>
        <v/>
      </c>
    </row>
    <row r="16" spans="1:27" ht="30.75" customHeight="1" x14ac:dyDescent="0.25">
      <c r="A16" s="18" t="str">
        <f t="shared" si="1"/>
        <v/>
      </c>
      <c r="B16" s="13"/>
      <c r="C16" s="13"/>
      <c r="D16" s="13"/>
      <c r="E16" s="13"/>
      <c r="F16" s="14" t="str">
        <f>IF(E16="","",VLOOKUP(E16,Hoja2!$B$2:$F$20,5,0))</f>
        <v/>
      </c>
      <c r="G16" s="15"/>
      <c r="H16" s="16"/>
      <c r="I16" s="16"/>
      <c r="J16" s="13"/>
      <c r="K16" s="13"/>
      <c r="AA16" s="11" t="str">
        <f t="shared" si="0"/>
        <v/>
      </c>
    </row>
    <row r="17" spans="1:27" ht="30.75" customHeight="1" x14ac:dyDescent="0.25">
      <c r="A17" s="18" t="str">
        <f t="shared" si="1"/>
        <v/>
      </c>
      <c r="B17" s="13"/>
      <c r="C17" s="13"/>
      <c r="D17" s="13"/>
      <c r="E17" s="13"/>
      <c r="F17" s="14" t="str">
        <f>IF(E17="","",VLOOKUP(E17,Hoja2!$B$2:$F$20,5,0))</f>
        <v/>
      </c>
      <c r="G17" s="15"/>
      <c r="H17" s="16"/>
      <c r="I17" s="16"/>
      <c r="J17" s="13"/>
      <c r="K17" s="13"/>
      <c r="AA17" s="11" t="str">
        <f t="shared" si="0"/>
        <v/>
      </c>
    </row>
    <row r="18" spans="1:27" ht="30.75" customHeight="1" x14ac:dyDescent="0.25">
      <c r="A18" s="18" t="str">
        <f t="shared" si="1"/>
        <v/>
      </c>
      <c r="B18" s="13"/>
      <c r="C18" s="13"/>
      <c r="D18" s="13"/>
      <c r="E18" s="13"/>
      <c r="F18" s="14" t="str">
        <f>IF(E18="","",VLOOKUP(E18,Hoja2!$B$2:$F$20,5,0))</f>
        <v/>
      </c>
      <c r="G18" s="15"/>
      <c r="H18" s="16"/>
      <c r="I18" s="16"/>
      <c r="J18" s="13"/>
      <c r="K18" s="13"/>
      <c r="AA18" s="11" t="str">
        <f t="shared" si="0"/>
        <v/>
      </c>
    </row>
    <row r="19" spans="1:27" ht="30.75" customHeight="1" x14ac:dyDescent="0.25">
      <c r="A19" s="18" t="str">
        <f t="shared" si="1"/>
        <v/>
      </c>
      <c r="B19" s="13"/>
      <c r="C19" s="13"/>
      <c r="D19" s="13"/>
      <c r="E19" s="13"/>
      <c r="F19" s="14" t="str">
        <f>IF(E19="","",VLOOKUP(E19,Hoja2!$B$2:$F$20,5,0))</f>
        <v/>
      </c>
      <c r="G19" s="15"/>
      <c r="H19" s="16"/>
      <c r="I19" s="16"/>
      <c r="J19" s="13"/>
      <c r="K19" s="13"/>
      <c r="AA19" s="11" t="str">
        <f t="shared" si="0"/>
        <v/>
      </c>
    </row>
    <row r="20" spans="1:27" ht="30.75" customHeight="1" x14ac:dyDescent="0.25">
      <c r="A20" s="18" t="str">
        <f t="shared" si="1"/>
        <v/>
      </c>
      <c r="B20" s="13"/>
      <c r="C20" s="13"/>
      <c r="D20" s="13"/>
      <c r="E20" s="13"/>
      <c r="F20" s="14" t="str">
        <f>IF(E20="","",VLOOKUP(E20,Hoja2!$B$2:$F$20,5,0))</f>
        <v/>
      </c>
      <c r="G20" s="15"/>
      <c r="H20" s="16"/>
      <c r="I20" s="16"/>
      <c r="J20" s="13"/>
      <c r="K20" s="13"/>
      <c r="AA20" s="11" t="str">
        <f t="shared" si="0"/>
        <v/>
      </c>
    </row>
    <row r="21" spans="1:27" ht="30.75" customHeight="1" x14ac:dyDescent="0.25">
      <c r="A21" s="18" t="str">
        <f t="shared" si="1"/>
        <v/>
      </c>
      <c r="B21" s="13"/>
      <c r="C21" s="13"/>
      <c r="D21" s="13"/>
      <c r="E21" s="13"/>
      <c r="F21" s="14" t="str">
        <f>IF(E21="","",VLOOKUP(E21,Hoja2!$B$2:$F$20,5,0))</f>
        <v/>
      </c>
      <c r="G21" s="15"/>
      <c r="H21" s="16"/>
      <c r="I21" s="16"/>
      <c r="J21" s="13"/>
      <c r="K21" s="13"/>
      <c r="AA21" s="11" t="str">
        <f t="shared" si="0"/>
        <v/>
      </c>
    </row>
  </sheetData>
  <mergeCells count="7">
    <mergeCell ref="A4:K4"/>
    <mergeCell ref="D7:D11"/>
    <mergeCell ref="A1:B2"/>
    <mergeCell ref="C3:I3"/>
    <mergeCell ref="J3:K3"/>
    <mergeCell ref="C1:K2"/>
    <mergeCell ref="A3:B3"/>
  </mergeCells>
  <conditionalFormatting sqref="C12:C19">
    <cfRule type="expression" dxfId="2" priority="3">
      <formula>$AA12=1</formula>
    </cfRule>
  </conditionalFormatting>
  <conditionalFormatting sqref="D12:D19">
    <cfRule type="expression" dxfId="1" priority="9">
      <formula>$AA12=1</formula>
    </cfRule>
  </conditionalFormatting>
  <conditionalFormatting sqref="H12:K19">
    <cfRule type="expression" dxfId="0" priority="8">
      <formula>$AA12=1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G7:G21</xm:sqref>
        </x14:dataValidation>
        <x14:dataValidation type="list" allowBlank="1" showInputMessage="1" showErrorMessage="1" xr:uid="{00000000-0002-0000-0000-000001000000}">
          <x14:formula1>
            <xm:f>Hoja2!$B$2:$B$20</xm:f>
          </x14:formula1>
          <xm:sqref>E7:E21</xm:sqref>
        </x14:dataValidation>
        <x14:dataValidation type="list" allowBlank="1" showInputMessage="1" showErrorMessage="1" xr:uid="{00000000-0002-0000-0000-000002000000}">
          <x14:formula1>
            <xm:f>Hoja2!$D$1:$D$13</xm:f>
          </x14:formula1>
          <xm:sqref>C3:I3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D2" sqref="D2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71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66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70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67</v>
      </c>
      <c r="F4" s="10" t="s">
        <v>72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67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67</v>
      </c>
      <c r="F6" s="10" t="s">
        <v>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67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67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67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68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69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69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69</v>
      </c>
      <c r="F13" s="10" t="s">
        <v>72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2024-12-02T20:01:12Z</dcterms:modified>
</cp:coreProperties>
</file>